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405" windowHeight="10029"/>
  </bookViews>
  <sheets>
    <sheet name="金平区2023年度充（换）电基础设施专项资金分配计划表" sheetId="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<sst xmlns="http://schemas.openxmlformats.org/spreadsheetml/2006/main" count="45" uniqueCount="42">
  <si>
    <t>附件2</t>
  </si>
  <si>
    <t>金平区2023年度电动汽车充电基础设施建设项目奖补资金分配计划表</t>
  </si>
  <si>
    <t>序号</t>
  </si>
  <si>
    <t>项目单位</t>
  </si>
  <si>
    <t>项目名称/建设地点</t>
  </si>
  <si>
    <t>建设内容</t>
  </si>
  <si>
    <t>补贴金额</t>
  </si>
  <si>
    <t>直流桩</t>
  </si>
  <si>
    <t>交流桩</t>
  </si>
  <si>
    <t>单台功率（kW）</t>
  </si>
  <si>
    <t>数量</t>
  </si>
  <si>
    <t>总功率（kW）</t>
  </si>
  <si>
    <r>
      <rPr>
        <sz val="11"/>
        <color theme="1"/>
        <rFont val="宋体"/>
        <charset val="134"/>
      </rPr>
      <t>总计</t>
    </r>
  </si>
  <si>
    <t>A</t>
  </si>
  <si>
    <t>B</t>
  </si>
  <si>
    <t>C=(A+0.2B)*1281479/(8375.97+154*0.2)</t>
  </si>
  <si>
    <t>海南米之勒科技有限公司</t>
  </si>
  <si>
    <t>米之勒科技超级快充电站（光华茶博园站）新建设项目/汕头市金平区光华街道光华路96号光华茶博园内南门</t>
  </si>
  <si>
    <t>米之勒科技快充电站（大学路中兴站）建设项目/汕头市金平区第二工业区05B1片区办公楼及厂房广东中兴电器开关股份有限公司停车场</t>
  </si>
  <si>
    <t>米之勒科技超级快充电站（香江家居站）新建项目/汕头市金平区岐山街道潮汕路62号香江家居</t>
  </si>
  <si>
    <t>汕头投控特来电充电网科技有限公司</t>
  </si>
  <si>
    <t>汕头投控特来电竹园充电站项目/汕头市金平区东方街道竹园1/17停车场</t>
  </si>
  <si>
    <t>汕头投控特来电镇邦路美食街充电站项目/汕头市金平区小公园街道镇邦路美食街旁停车场</t>
  </si>
  <si>
    <t>汕头市锦腾汽车贸易有限公司</t>
  </si>
  <si>
    <t>汕头市锦腾汽车贸易有限公司新建充电桩项目/汕头市金平区潮汕路与金凤路交汇处东北侧之五</t>
  </si>
  <si>
    <t>广东和信充电桩有限公司</t>
  </si>
  <si>
    <t>汕头金平区大家来青年创业园充电站项目/汕头市金平区鮀江街道升业路18号之二底层01</t>
  </si>
  <si>
    <t>汕头市冠波新能源科技有限公司</t>
  </si>
  <si>
    <t>汕头市金平区中旅华侨大厦充电桩建设项目/汕头市金平区石炮台街道汕樟路41号</t>
  </si>
  <si>
    <t>深圳蔚来能源有限公司</t>
  </si>
  <si>
    <t>中国石化汕头金园充换一体站项目/汕头市金平区汕樟路广海汽配东南90米（蔚来金园充电站）</t>
  </si>
  <si>
    <t>中国石化汕头金园充换一体站项目/汕头市金平区汕樟路广海汽配东南90米（蔚来金园换电站）</t>
  </si>
  <si>
    <t>特斯拉汽车销售服务（深圳）有限公司</t>
  </si>
  <si>
    <t>汕头东盈钣喷中心特斯拉超级充电站建设项目/汕头市金平区潮汕路157号</t>
  </si>
  <si>
    <t>广东电网有限责任公司汕头供电局</t>
  </si>
  <si>
    <r>
      <rPr>
        <sz val="11"/>
        <color rgb="FF000000"/>
        <rFont val="宋体"/>
        <charset val="134"/>
      </rPr>
      <t>汕头金平供电局2023年充电桩建设项目/汕头市金平区金砂街道新厦路</t>
    </r>
    <r>
      <rPr>
        <sz val="11"/>
        <color rgb="FF000000"/>
        <rFont val="Times New Roman"/>
        <charset val="134"/>
      </rPr>
      <t>12</t>
    </r>
    <r>
      <rPr>
        <sz val="11"/>
        <color rgb="FF000000"/>
        <rFont val="宋体"/>
        <charset val="134"/>
      </rPr>
      <t>号</t>
    </r>
    <r>
      <rPr>
        <sz val="11"/>
        <color rgb="FF000000"/>
        <rFont val="Times New Roman"/>
        <charset val="134"/>
      </rPr>
      <t>2</t>
    </r>
    <r>
      <rPr>
        <sz val="11"/>
        <color rgb="FF000000"/>
        <rFont val="宋体"/>
        <charset val="134"/>
      </rPr>
      <t>座金新花园（负一层停车场）</t>
    </r>
    <r>
      <rPr>
        <sz val="11"/>
        <color rgb="FF000000"/>
        <rFont val="Times New Roman"/>
        <charset val="134"/>
      </rPr>
      <t xml:space="preserve">
</t>
    </r>
  </si>
  <si>
    <r>
      <rPr>
        <sz val="11"/>
        <color rgb="FF000000"/>
        <rFont val="宋体"/>
        <charset val="134"/>
      </rPr>
      <t>汕头金平供电局2023年充电桩建设项目/汕头市金平区金砂路</t>
    </r>
    <r>
      <rPr>
        <sz val="11"/>
        <color rgb="FF000000"/>
        <rFont val="Times New Roman"/>
        <charset val="134"/>
      </rPr>
      <t>71</t>
    </r>
    <r>
      <rPr>
        <sz val="11"/>
        <color rgb="FF000000"/>
        <rFont val="宋体"/>
        <charset val="134"/>
      </rPr>
      <t>号</t>
    </r>
    <r>
      <rPr>
        <sz val="11"/>
        <color rgb="FF000000"/>
        <rFont val="Times New Roman"/>
        <charset val="134"/>
      </rPr>
      <t xml:space="preserve">
</t>
    </r>
  </si>
  <si>
    <r>
      <rPr>
        <sz val="11"/>
        <color rgb="FF000000"/>
        <rFont val="宋体"/>
        <charset val="134"/>
      </rPr>
      <t>汕头金平供电局2023年充电桩建设项目/汕头市金平区广厦街道广厦新城樱花园（供电局樱花园站）</t>
    </r>
    <r>
      <rPr>
        <sz val="11"/>
        <color rgb="FF000000"/>
        <rFont val="Times New Roman"/>
        <charset val="134"/>
      </rPr>
      <t xml:space="preserve">
</t>
    </r>
  </si>
  <si>
    <t>中国石化销售股份有限公司广东汕头石油分公司</t>
  </si>
  <si>
    <t>中国石化销售股份有限公司广东汕头金园综合加能站石化易电建设项目/汕头市金平区汕樟路（浮西段）东侧</t>
  </si>
  <si>
    <t>中国石化销售股份有限公司广东汕头石油分公司大窖石化易电建设项目/汕头市金平区护堤路82号</t>
  </si>
  <si>
    <t>中国石化销售股份有限公司广东汕头石油分公司鮀浦石化易电建设项目/汕头市金平区大学路237号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</si>
</sst>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0">
    <font>
      <sz val="11"/>
      <color theme="1"/>
      <name val="宋体"/>
      <charset val="134"/>
      <scheme val="minor"/>
    </font>
    <font>
      <sz val="14"/>
      <color theme="1"/>
      <name val="宋体"/>
      <charset val="134"/>
    </font>
    <font>
      <sz val="14"/>
      <color theme="1"/>
      <name val="Times New Roman"/>
      <charset val="134"/>
    </font>
    <font>
      <b/>
      <sz val="18"/>
      <color theme="1"/>
      <name val="宋体"/>
      <charset val="134"/>
      <scheme val="minor"/>
    </font>
    <font>
      <b/>
      <sz val="12"/>
      <color theme="1"/>
      <name val="宋体"/>
      <charset val="134"/>
      <scheme val="minor"/>
    </font>
    <font>
      <sz val="11"/>
      <color theme="1"/>
      <name val="Times New Roman"/>
      <charset val="134"/>
    </font>
    <font>
      <sz val="11"/>
      <color theme="1"/>
      <name val="宋体"/>
      <charset val="134"/>
    </font>
    <font>
      <sz val="11"/>
      <color indexed="8"/>
      <name val="Times New Roman"/>
      <charset val="134"/>
    </font>
    <font>
      <sz val="11"/>
      <color rgb="FF000000"/>
      <name val="Times New Roman"/>
      <charset val="134"/>
    </font>
    <font>
      <sz val="11"/>
      <color rgb="FF000000"/>
      <name val="宋体"/>
      <charset val="134"/>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10"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1" applyNumberFormat="0" applyFill="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8" fillId="0" borderId="0" applyNumberFormat="0" applyFill="0" applyBorder="0" applyAlignment="0" applyProtection="0">
      <alignment vertical="center"/>
    </xf>
    <xf numFmtId="0" fontId="19" fillId="3" borderId="13" applyNumberFormat="0" applyAlignment="0" applyProtection="0">
      <alignment vertical="center"/>
    </xf>
    <xf numFmtId="0" fontId="20" fillId="4" borderId="14" applyNumberFormat="0" applyAlignment="0" applyProtection="0">
      <alignment vertical="center"/>
    </xf>
    <xf numFmtId="0" fontId="21" fillId="4" borderId="13" applyNumberFormat="0" applyAlignment="0" applyProtection="0">
      <alignment vertical="center"/>
    </xf>
    <xf numFmtId="0" fontId="22" fillId="5" borderId="15" applyNumberFormat="0" applyAlignment="0" applyProtection="0">
      <alignment vertical="center"/>
    </xf>
    <xf numFmtId="0" fontId="23" fillId="0" borderId="16" applyNumberFormat="0" applyFill="0" applyAlignment="0" applyProtection="0">
      <alignment vertical="center"/>
    </xf>
    <xf numFmtId="0" fontId="24" fillId="0" borderId="17"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37">
    <xf numFmtId="0" fontId="0" fillId="0" borderId="0" xfId="0">
      <alignment vertical="center"/>
    </xf>
    <xf numFmtId="0" fontId="0" fillId="0" borderId="0" xfId="0" applyBorder="1">
      <alignment vertical="center"/>
    </xf>
    <xf numFmtId="0" fontId="1"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5" fillId="0" borderId="4" xfId="0" applyFont="1" applyBorder="1" applyAlignment="1">
      <alignment horizontal="center" vertical="center"/>
    </xf>
    <xf numFmtId="0" fontId="5" fillId="0" borderId="4"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xf>
    <xf numFmtId="0" fontId="6" fillId="0" borderId="4" xfId="0" applyFont="1" applyBorder="1" applyAlignment="1">
      <alignment horizontal="center" vertical="center" wrapText="1"/>
    </xf>
    <xf numFmtId="0" fontId="7" fillId="0" borderId="5" xfId="0" applyFont="1" applyFill="1" applyBorder="1" applyAlignment="1">
      <alignment horizontal="center" vertical="center"/>
    </xf>
    <xf numFmtId="0" fontId="5" fillId="0" borderId="5" xfId="0" applyFont="1" applyBorder="1" applyAlignment="1">
      <alignment horizontal="center" vertical="center"/>
    </xf>
    <xf numFmtId="0" fontId="6" fillId="0" borderId="5" xfId="0" applyFont="1" applyBorder="1" applyAlignment="1">
      <alignment horizontal="center" vertical="center" wrapText="1"/>
    </xf>
    <xf numFmtId="0" fontId="8" fillId="0" borderId="5" xfId="0" applyFont="1" applyFill="1" applyBorder="1" applyAlignment="1">
      <alignment horizontal="center" vertical="center"/>
    </xf>
    <xf numFmtId="0" fontId="7" fillId="0" borderId="1" xfId="0" applyFont="1" applyFill="1" applyBorder="1" applyAlignment="1">
      <alignment horizontal="center" vertical="center" wrapText="1"/>
    </xf>
    <xf numFmtId="0" fontId="5" fillId="0" borderId="5" xfId="0" applyFont="1" applyBorder="1" applyAlignment="1">
      <alignment horizontal="center" vertical="center" wrapText="1"/>
    </xf>
    <xf numFmtId="0" fontId="7" fillId="0" borderId="6" xfId="0" applyFont="1" applyFill="1" applyBorder="1" applyAlignment="1">
      <alignment horizontal="center" vertical="center"/>
    </xf>
    <xf numFmtId="0" fontId="9"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7" fillId="0" borderId="4"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xf>
    <xf numFmtId="176" fontId="5" fillId="0" borderId="1" xfId="0" applyNumberFormat="1" applyFont="1" applyBorder="1" applyAlignment="1">
      <alignment horizontal="center" vertical="center" wrapText="1"/>
    </xf>
    <xf numFmtId="176" fontId="5" fillId="0" borderId="4" xfId="0" applyNumberFormat="1" applyFont="1" applyBorder="1" applyAlignment="1">
      <alignment horizontal="center" vertical="center" wrapText="1"/>
    </xf>
    <xf numFmtId="176" fontId="5" fillId="0" borderId="5" xfId="0" applyNumberFormat="1" applyFont="1" applyBorder="1" applyAlignment="1">
      <alignment horizontal="center" vertical="center" wrapText="1"/>
    </xf>
    <xf numFmtId="0" fontId="10" fillId="0" borderId="0" xfId="0" applyFo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2"/>
  <sheetViews>
    <sheetView tabSelected="1" zoomScale="85" zoomScaleNormal="85" workbookViewId="0">
      <pane ySplit="6" topLeftCell="A7" activePane="bottomLeft" state="frozen"/>
      <selection/>
      <selection pane="bottomLeft" activeCell="K24" sqref="K24"/>
    </sheetView>
  </sheetViews>
  <sheetFormatPr defaultColWidth="8.8952380952381" defaultRowHeight="13.5"/>
  <cols>
    <col min="1" max="1" width="5.33333333333333" customWidth="1"/>
    <col min="2" max="2" width="16.6285714285714" customWidth="1"/>
    <col min="3" max="3" width="29" customWidth="1"/>
    <col min="4" max="4" width="16" customWidth="1"/>
    <col min="5" max="5" width="5.37142857142857" customWidth="1"/>
    <col min="6" max="6" width="13.752380952381" customWidth="1"/>
    <col min="7" max="7" width="16" customWidth="1"/>
    <col min="8" max="8" width="5.37142857142857" customWidth="1"/>
    <col min="9" max="9" width="13.752380952381" customWidth="1"/>
    <col min="10" max="10" width="16.5047619047619" customWidth="1"/>
    <col min="11" max="11" width="9.57142857142857"/>
    <col min="13" max="13" width="9.57142857142857"/>
    <col min="15" max="15" width="13.2380952380952" customWidth="1"/>
  </cols>
  <sheetData>
    <row r="1" ht="26" customHeight="1" spans="1:2">
      <c r="A1" s="2" t="s">
        <v>0</v>
      </c>
      <c r="B1" s="3"/>
    </row>
    <row r="2" ht="22.5" spans="1:10">
      <c r="A2" s="4" t="s">
        <v>1</v>
      </c>
      <c r="B2" s="4"/>
      <c r="C2" s="4"/>
      <c r="D2" s="4"/>
      <c r="E2" s="4"/>
      <c r="F2" s="4"/>
      <c r="G2" s="4"/>
      <c r="H2" s="4"/>
      <c r="I2" s="4"/>
      <c r="J2" s="4"/>
    </row>
    <row r="3" ht="21" customHeight="1" spans="1:10">
      <c r="A3" s="5"/>
      <c r="B3" s="5"/>
      <c r="C3" s="5"/>
      <c r="D3" s="5"/>
      <c r="E3" s="5"/>
      <c r="F3" s="5"/>
      <c r="G3" s="5"/>
      <c r="H3" s="5"/>
      <c r="I3" s="5"/>
      <c r="J3" s="30"/>
    </row>
    <row r="4" ht="27" customHeight="1" spans="1:10">
      <c r="A4" s="6" t="s">
        <v>2</v>
      </c>
      <c r="B4" s="6" t="s">
        <v>3</v>
      </c>
      <c r="C4" s="6" t="s">
        <v>4</v>
      </c>
      <c r="D4" s="7" t="s">
        <v>5</v>
      </c>
      <c r="E4" s="24"/>
      <c r="F4" s="24"/>
      <c r="G4" s="24"/>
      <c r="H4" s="24"/>
      <c r="I4" s="24"/>
      <c r="J4" s="31" t="s">
        <v>6</v>
      </c>
    </row>
    <row r="5" ht="27" customHeight="1" spans="1:10">
      <c r="A5" s="6"/>
      <c r="B5" s="6"/>
      <c r="C5" s="6"/>
      <c r="D5" s="7" t="s">
        <v>7</v>
      </c>
      <c r="E5" s="24"/>
      <c r="F5" s="25"/>
      <c r="G5" s="7" t="s">
        <v>8</v>
      </c>
      <c r="H5" s="24"/>
      <c r="I5" s="24"/>
      <c r="J5" s="31"/>
    </row>
    <row r="6" ht="27" customHeight="1" spans="1:10">
      <c r="A6" s="8"/>
      <c r="B6" s="8"/>
      <c r="C6" s="8"/>
      <c r="D6" s="8" t="s">
        <v>9</v>
      </c>
      <c r="E6" s="8" t="s">
        <v>10</v>
      </c>
      <c r="F6" s="8" t="s">
        <v>11</v>
      </c>
      <c r="G6" s="8" t="s">
        <v>9</v>
      </c>
      <c r="H6" s="8" t="s">
        <v>10</v>
      </c>
      <c r="I6" s="32" t="s">
        <v>11</v>
      </c>
      <c r="J6" s="31"/>
    </row>
    <row r="7" customFormat="1" ht="37" customHeight="1" spans="1:10">
      <c r="A7" s="9" t="s">
        <v>12</v>
      </c>
      <c r="B7" s="10"/>
      <c r="C7" s="10"/>
      <c r="D7" s="10"/>
      <c r="E7" s="10">
        <f>SUM(E9:E110)</f>
        <v>54</v>
      </c>
      <c r="F7" s="10">
        <f>SUM(F9:F110)</f>
        <v>8375.97</v>
      </c>
      <c r="G7" s="10"/>
      <c r="H7" s="10">
        <f>SUM(H9:H110)</f>
        <v>22</v>
      </c>
      <c r="I7" s="10">
        <f>SUM(I9:I110)</f>
        <v>154</v>
      </c>
      <c r="J7" s="10">
        <v>1281479</v>
      </c>
    </row>
    <row r="8" s="1" customFormat="1" ht="47" customHeight="1" spans="1:10">
      <c r="A8" s="11"/>
      <c r="B8" s="12"/>
      <c r="C8" s="12"/>
      <c r="D8" s="13"/>
      <c r="E8" s="13"/>
      <c r="F8" s="13" t="s">
        <v>13</v>
      </c>
      <c r="G8" s="13"/>
      <c r="H8" s="13"/>
      <c r="I8" s="13" t="s">
        <v>14</v>
      </c>
      <c r="J8" s="33" t="s">
        <v>15</v>
      </c>
    </row>
    <row r="9" ht="36" customHeight="1" spans="1:15">
      <c r="A9" s="9">
        <v>1</v>
      </c>
      <c r="B9" s="14" t="s">
        <v>16</v>
      </c>
      <c r="C9" s="14" t="s">
        <v>17</v>
      </c>
      <c r="D9" s="15">
        <v>160</v>
      </c>
      <c r="E9" s="15">
        <v>3</v>
      </c>
      <c r="F9" s="26">
        <v>960</v>
      </c>
      <c r="G9" s="26">
        <v>7</v>
      </c>
      <c r="H9" s="26">
        <v>2</v>
      </c>
      <c r="I9" s="26">
        <v>14</v>
      </c>
      <c r="J9" s="34">
        <f>(F9+0.2*I9)/($F$7+0.2*$I$7)*$J$7</f>
        <v>146763.618036416</v>
      </c>
      <c r="O9" s="36"/>
    </row>
    <row r="10" ht="30" customHeight="1" spans="1:15">
      <c r="A10" s="16"/>
      <c r="B10" s="14"/>
      <c r="C10" s="17"/>
      <c r="D10" s="15">
        <v>120</v>
      </c>
      <c r="E10" s="15">
        <v>4</v>
      </c>
      <c r="F10" s="15"/>
      <c r="G10" s="15"/>
      <c r="H10" s="15"/>
      <c r="I10" s="15"/>
      <c r="J10" s="35"/>
      <c r="K10"/>
      <c r="L10"/>
      <c r="O10" s="36"/>
    </row>
    <row r="11" ht="39" customHeight="1" spans="1:15">
      <c r="A11" s="9">
        <v>2</v>
      </c>
      <c r="B11" s="14"/>
      <c r="C11" s="14" t="s">
        <v>18</v>
      </c>
      <c r="D11" s="18">
        <v>160</v>
      </c>
      <c r="E11" s="18">
        <v>1</v>
      </c>
      <c r="F11" s="27">
        <v>1000</v>
      </c>
      <c r="G11" s="26">
        <v>7</v>
      </c>
      <c r="H11" s="26">
        <v>2</v>
      </c>
      <c r="I11" s="26">
        <v>14</v>
      </c>
      <c r="J11" s="34">
        <f>TRUNC((F11+0.2*I11)/($F$7+0.2*$I$7)*$J$7,0)</f>
        <v>152860</v>
      </c>
      <c r="O11" s="36"/>
    </row>
    <row r="12" ht="30" customHeight="1" spans="1:15">
      <c r="A12" s="16"/>
      <c r="B12" s="14"/>
      <c r="C12" s="17"/>
      <c r="D12" s="18">
        <v>120</v>
      </c>
      <c r="E12" s="18">
        <v>7</v>
      </c>
      <c r="F12" s="18"/>
      <c r="G12" s="15"/>
      <c r="H12" s="15"/>
      <c r="I12" s="15"/>
      <c r="J12" s="35"/>
      <c r="K12"/>
      <c r="L12"/>
      <c r="O12" s="36"/>
    </row>
    <row r="13" ht="33" customHeight="1" spans="1:15">
      <c r="A13" s="9">
        <v>3</v>
      </c>
      <c r="B13" s="14"/>
      <c r="C13" s="14" t="s">
        <v>19</v>
      </c>
      <c r="D13" s="15">
        <v>160</v>
      </c>
      <c r="E13" s="15">
        <v>1</v>
      </c>
      <c r="F13" s="26">
        <v>1000</v>
      </c>
      <c r="G13" s="10"/>
      <c r="H13" s="10"/>
      <c r="I13" s="10">
        <v>0</v>
      </c>
      <c r="J13" s="34">
        <f>(F13+0.2*I13)/($F$7+0.2*$I$7)*$J$7</f>
        <v>152434.169127977</v>
      </c>
      <c r="O13" s="36"/>
    </row>
    <row r="14" ht="37" customHeight="1" spans="1:15">
      <c r="A14" s="16"/>
      <c r="B14" s="17"/>
      <c r="C14" s="17"/>
      <c r="D14" s="15">
        <v>120</v>
      </c>
      <c r="E14" s="15">
        <v>7</v>
      </c>
      <c r="F14" s="15"/>
      <c r="G14" s="20"/>
      <c r="H14" s="20"/>
      <c r="I14" s="20"/>
      <c r="J14" s="35"/>
      <c r="K14"/>
      <c r="L14"/>
      <c r="O14" s="36"/>
    </row>
    <row r="15" ht="54" customHeight="1" spans="1:15">
      <c r="A15" s="16">
        <v>4</v>
      </c>
      <c r="B15" s="14" t="s">
        <v>20</v>
      </c>
      <c r="C15" s="17" t="s">
        <v>21</v>
      </c>
      <c r="D15" s="19">
        <v>53.33</v>
      </c>
      <c r="E15" s="28">
        <v>9</v>
      </c>
      <c r="F15" s="13">
        <v>479.97</v>
      </c>
      <c r="G15" s="20"/>
      <c r="H15" s="20"/>
      <c r="I15" s="20">
        <v>0</v>
      </c>
      <c r="J15" s="35">
        <f t="shared" ref="J14:J27" si="0">(F15+0.2*I15)/($F$7+0.2*$I$7)*$J$7</f>
        <v>73163.8281563549</v>
      </c>
      <c r="O15" s="36"/>
    </row>
    <row r="16" ht="41" customHeight="1" spans="1:15">
      <c r="A16" s="16">
        <v>5</v>
      </c>
      <c r="B16" s="17"/>
      <c r="C16" s="17" t="s">
        <v>22</v>
      </c>
      <c r="D16" s="20"/>
      <c r="E16" s="20"/>
      <c r="F16" s="20"/>
      <c r="G16" s="13">
        <v>7</v>
      </c>
      <c r="H16" s="29">
        <v>8</v>
      </c>
      <c r="I16" s="13">
        <v>56</v>
      </c>
      <c r="J16" s="35">
        <f t="shared" si="0"/>
        <v>1707.26269423334</v>
      </c>
      <c r="O16" s="36"/>
    </row>
    <row r="17" ht="35" customHeight="1" spans="1:15">
      <c r="A17" s="9">
        <v>6</v>
      </c>
      <c r="B17" s="14" t="s">
        <v>23</v>
      </c>
      <c r="C17" s="14" t="s">
        <v>24</v>
      </c>
      <c r="D17" s="21">
        <v>120</v>
      </c>
      <c r="E17" s="21">
        <v>7</v>
      </c>
      <c r="F17" s="21">
        <v>840</v>
      </c>
      <c r="G17" s="10"/>
      <c r="H17" s="10"/>
      <c r="I17" s="10">
        <v>0</v>
      </c>
      <c r="J17" s="34">
        <f t="shared" si="0"/>
        <v>128044.7020675</v>
      </c>
      <c r="O17" s="36"/>
    </row>
    <row r="18" ht="16" customHeight="1" spans="1:15">
      <c r="A18" s="16"/>
      <c r="B18" s="20"/>
      <c r="C18" s="20"/>
      <c r="D18" s="15"/>
      <c r="E18" s="15"/>
      <c r="F18" s="15"/>
      <c r="G18" s="20"/>
      <c r="H18" s="20"/>
      <c r="I18" s="20"/>
      <c r="J18" s="35"/>
      <c r="K18"/>
      <c r="L18"/>
      <c r="O18" s="36"/>
    </row>
    <row r="19" ht="51" customHeight="1" spans="1:15">
      <c r="A19" s="16">
        <v>7</v>
      </c>
      <c r="B19" s="17" t="s">
        <v>25</v>
      </c>
      <c r="C19" s="17" t="s">
        <v>26</v>
      </c>
      <c r="D19" s="20">
        <v>120</v>
      </c>
      <c r="E19" s="20">
        <v>1</v>
      </c>
      <c r="F19" s="20">
        <v>120</v>
      </c>
      <c r="G19" s="20"/>
      <c r="H19" s="20"/>
      <c r="I19" s="20">
        <v>0</v>
      </c>
      <c r="J19" s="35">
        <f t="shared" si="0"/>
        <v>18292.1002953572</v>
      </c>
      <c r="O19" s="36"/>
    </row>
    <row r="20" ht="46" customHeight="1" spans="1:15">
      <c r="A20" s="16">
        <v>8</v>
      </c>
      <c r="B20" s="17" t="s">
        <v>27</v>
      </c>
      <c r="C20" s="17" t="s">
        <v>28</v>
      </c>
      <c r="D20" s="20">
        <v>120</v>
      </c>
      <c r="E20" s="20">
        <v>2</v>
      </c>
      <c r="F20" s="20">
        <v>240</v>
      </c>
      <c r="G20" s="20"/>
      <c r="H20" s="20"/>
      <c r="I20" s="20">
        <v>0</v>
      </c>
      <c r="J20" s="35">
        <f t="shared" si="0"/>
        <v>36584.2005907144</v>
      </c>
      <c r="O20" s="36"/>
    </row>
    <row r="21" ht="60" customHeight="1" spans="1:15">
      <c r="A21" s="16">
        <v>9</v>
      </c>
      <c r="B21" s="14" t="s">
        <v>29</v>
      </c>
      <c r="C21" s="17" t="s">
        <v>30</v>
      </c>
      <c r="D21" s="13">
        <v>120</v>
      </c>
      <c r="E21" s="29">
        <v>2</v>
      </c>
      <c r="F21" s="13">
        <v>240</v>
      </c>
      <c r="G21" s="20"/>
      <c r="H21" s="20"/>
      <c r="I21" s="20">
        <v>0</v>
      </c>
      <c r="J21" s="35">
        <f t="shared" si="0"/>
        <v>36584.2005907144</v>
      </c>
      <c r="O21" s="36"/>
    </row>
    <row r="22" ht="70" customHeight="1" spans="1:15">
      <c r="A22" s="16">
        <v>10</v>
      </c>
      <c r="B22" s="17"/>
      <c r="C22" s="17" t="s">
        <v>31</v>
      </c>
      <c r="D22" s="13">
        <v>550</v>
      </c>
      <c r="E22" s="29">
        <v>1</v>
      </c>
      <c r="F22" s="13">
        <v>550</v>
      </c>
      <c r="G22" s="20"/>
      <c r="H22" s="20"/>
      <c r="I22" s="20">
        <v>0</v>
      </c>
      <c r="J22" s="35">
        <f t="shared" si="0"/>
        <v>83838.7930203871</v>
      </c>
      <c r="O22" s="36"/>
    </row>
    <row r="23" ht="61" customHeight="1" spans="1:15">
      <c r="A23" s="16">
        <v>11</v>
      </c>
      <c r="B23" s="17" t="s">
        <v>32</v>
      </c>
      <c r="C23" s="17" t="s">
        <v>33</v>
      </c>
      <c r="D23" s="13">
        <v>306</v>
      </c>
      <c r="E23" s="29">
        <v>1</v>
      </c>
      <c r="F23" s="13">
        <v>306</v>
      </c>
      <c r="G23" s="20"/>
      <c r="H23" s="20"/>
      <c r="I23" s="20">
        <v>0</v>
      </c>
      <c r="J23" s="35">
        <f t="shared" si="0"/>
        <v>46644.8557531608</v>
      </c>
      <c r="O23" s="36"/>
    </row>
    <row r="24" ht="59" customHeight="1" spans="1:15">
      <c r="A24" s="16">
        <v>12</v>
      </c>
      <c r="B24" s="14" t="s">
        <v>34</v>
      </c>
      <c r="C24" s="22" t="s">
        <v>35</v>
      </c>
      <c r="D24" s="13"/>
      <c r="E24" s="13"/>
      <c r="F24" s="13"/>
      <c r="G24" s="13">
        <v>7</v>
      </c>
      <c r="H24" s="13">
        <v>6</v>
      </c>
      <c r="I24" s="13">
        <v>42</v>
      </c>
      <c r="J24" s="35">
        <f t="shared" si="0"/>
        <v>1280.447020675</v>
      </c>
      <c r="O24" s="36"/>
    </row>
    <row r="25" ht="65" customHeight="1" spans="1:15">
      <c r="A25" s="16">
        <v>13</v>
      </c>
      <c r="B25" s="14"/>
      <c r="C25" s="22" t="s">
        <v>36</v>
      </c>
      <c r="D25" s="13">
        <v>120</v>
      </c>
      <c r="E25" s="13">
        <v>2</v>
      </c>
      <c r="F25" s="13">
        <v>240</v>
      </c>
      <c r="G25" s="15">
        <v>7</v>
      </c>
      <c r="H25" s="15">
        <v>2</v>
      </c>
      <c r="I25" s="15">
        <v>14</v>
      </c>
      <c r="J25" s="35">
        <f t="shared" si="0"/>
        <v>37011.0162642727</v>
      </c>
      <c r="O25" s="36"/>
    </row>
    <row r="26" ht="63" customHeight="1" spans="1:15">
      <c r="A26" s="16">
        <v>14</v>
      </c>
      <c r="B26" s="17"/>
      <c r="C26" s="23" t="s">
        <v>37</v>
      </c>
      <c r="D26" s="13"/>
      <c r="E26" s="13"/>
      <c r="F26" s="13"/>
      <c r="G26" s="15">
        <v>7</v>
      </c>
      <c r="H26" s="15">
        <v>2</v>
      </c>
      <c r="I26" s="15">
        <v>14</v>
      </c>
      <c r="J26" s="35">
        <f t="shared" si="0"/>
        <v>426.815673558335</v>
      </c>
      <c r="O26" s="36"/>
    </row>
    <row r="27" ht="38" customHeight="1" spans="1:15">
      <c r="A27" s="16">
        <v>15</v>
      </c>
      <c r="B27" s="14" t="s">
        <v>38</v>
      </c>
      <c r="C27" s="14" t="s">
        <v>39</v>
      </c>
      <c r="D27" s="13">
        <v>480</v>
      </c>
      <c r="E27" s="13">
        <v>1</v>
      </c>
      <c r="F27" s="21">
        <v>840</v>
      </c>
      <c r="G27" s="10"/>
      <c r="H27" s="10"/>
      <c r="I27" s="10">
        <v>0</v>
      </c>
      <c r="J27" s="34">
        <f t="shared" si="0"/>
        <v>128044.7020675</v>
      </c>
      <c r="O27" s="36"/>
    </row>
    <row r="28" ht="37" customHeight="1" spans="1:15">
      <c r="A28" s="16">
        <v>16</v>
      </c>
      <c r="B28" s="14"/>
      <c r="C28" s="17"/>
      <c r="D28" s="13">
        <v>360</v>
      </c>
      <c r="E28" s="13">
        <v>1</v>
      </c>
      <c r="F28" s="15"/>
      <c r="G28" s="20"/>
      <c r="H28" s="20"/>
      <c r="I28" s="20"/>
      <c r="J28" s="35"/>
      <c r="K28"/>
      <c r="L28"/>
      <c r="O28" s="36"/>
    </row>
    <row r="29" ht="34" customHeight="1" spans="1:15">
      <c r="A29" s="16">
        <v>17</v>
      </c>
      <c r="B29" s="14"/>
      <c r="C29" s="14" t="s">
        <v>40</v>
      </c>
      <c r="D29" s="13">
        <v>480</v>
      </c>
      <c r="E29" s="13">
        <v>1</v>
      </c>
      <c r="F29" s="21">
        <v>720</v>
      </c>
      <c r="G29" s="10"/>
      <c r="H29" s="10"/>
      <c r="I29" s="10">
        <v>0</v>
      </c>
      <c r="J29" s="34">
        <f>(F29+0.2*I29)/($F$7+0.2*$I$7)*$J$7</f>
        <v>109752.601772143</v>
      </c>
      <c r="O29" s="36"/>
    </row>
    <row r="30" ht="33" customHeight="1" spans="1:15">
      <c r="A30" s="16">
        <v>18</v>
      </c>
      <c r="B30" s="14"/>
      <c r="C30" s="17"/>
      <c r="D30" s="13">
        <v>240</v>
      </c>
      <c r="E30" s="13">
        <v>1</v>
      </c>
      <c r="F30" s="15"/>
      <c r="G30" s="20"/>
      <c r="H30" s="20"/>
      <c r="I30" s="20"/>
      <c r="J30" s="35"/>
      <c r="K30"/>
      <c r="L30"/>
      <c r="O30" s="36"/>
    </row>
    <row r="31" ht="37" customHeight="1" spans="1:15">
      <c r="A31" s="16">
        <v>19</v>
      </c>
      <c r="B31" s="14"/>
      <c r="C31" s="14" t="s">
        <v>41</v>
      </c>
      <c r="D31" s="13">
        <v>480</v>
      </c>
      <c r="E31" s="13">
        <v>1</v>
      </c>
      <c r="F31" s="21">
        <v>840</v>
      </c>
      <c r="G31" s="10"/>
      <c r="H31" s="10"/>
      <c r="I31" s="10">
        <v>0</v>
      </c>
      <c r="J31" s="34">
        <f>(F31+0.2*I31)/($F$7+0.2*$I$7)*$J$7</f>
        <v>128044.7020675</v>
      </c>
      <c r="O31" s="36"/>
    </row>
    <row r="32" ht="37" customHeight="1" spans="1:15">
      <c r="A32" s="16">
        <v>20</v>
      </c>
      <c r="B32" s="17"/>
      <c r="C32" s="17"/>
      <c r="D32" s="13">
        <v>360</v>
      </c>
      <c r="E32" s="13">
        <v>1</v>
      </c>
      <c r="F32" s="15"/>
      <c r="G32" s="20"/>
      <c r="H32" s="20"/>
      <c r="I32" s="20"/>
      <c r="J32" s="35"/>
      <c r="K32"/>
      <c r="L32"/>
      <c r="O32" s="36"/>
    </row>
  </sheetData>
  <mergeCells count="63">
    <mergeCell ref="A1:B1"/>
    <mergeCell ref="A2:J2"/>
    <mergeCell ref="D4:I4"/>
    <mergeCell ref="D5:F5"/>
    <mergeCell ref="G5:I5"/>
    <mergeCell ref="A4:A6"/>
    <mergeCell ref="A9:A10"/>
    <mergeCell ref="A11:A12"/>
    <mergeCell ref="A13:A14"/>
    <mergeCell ref="A17:A18"/>
    <mergeCell ref="B4:B6"/>
    <mergeCell ref="B9:B14"/>
    <mergeCell ref="B15:B16"/>
    <mergeCell ref="B17:B18"/>
    <mergeCell ref="B21:B22"/>
    <mergeCell ref="B24:B26"/>
    <mergeCell ref="B27:B32"/>
    <mergeCell ref="C4:C6"/>
    <mergeCell ref="C9:C10"/>
    <mergeCell ref="C11:C12"/>
    <mergeCell ref="C13:C14"/>
    <mergeCell ref="C17:C18"/>
    <mergeCell ref="C27:C28"/>
    <mergeCell ref="C29:C30"/>
    <mergeCell ref="C31:C32"/>
    <mergeCell ref="D17:D18"/>
    <mergeCell ref="E17:E18"/>
    <mergeCell ref="F9:F10"/>
    <mergeCell ref="F11:F12"/>
    <mergeCell ref="F13:F14"/>
    <mergeCell ref="F17:F18"/>
    <mergeCell ref="F27:F28"/>
    <mergeCell ref="F29:F30"/>
    <mergeCell ref="F31:F32"/>
    <mergeCell ref="G9:G10"/>
    <mergeCell ref="G11:G12"/>
    <mergeCell ref="G13:G14"/>
    <mergeCell ref="G17:G18"/>
    <mergeCell ref="G27:G28"/>
    <mergeCell ref="G29:G30"/>
    <mergeCell ref="G31:G32"/>
    <mergeCell ref="H9:H10"/>
    <mergeCell ref="H11:H12"/>
    <mergeCell ref="H13:H14"/>
    <mergeCell ref="H17:H18"/>
    <mergeCell ref="H27:H28"/>
    <mergeCell ref="H29:H30"/>
    <mergeCell ref="H31:H32"/>
    <mergeCell ref="I9:I10"/>
    <mergeCell ref="I11:I12"/>
    <mergeCell ref="I13:I14"/>
    <mergeCell ref="I17:I18"/>
    <mergeCell ref="I27:I28"/>
    <mergeCell ref="I29:I30"/>
    <mergeCell ref="I31:I32"/>
    <mergeCell ref="J4:J6"/>
    <mergeCell ref="J9:J10"/>
    <mergeCell ref="J11:J12"/>
    <mergeCell ref="J13:J14"/>
    <mergeCell ref="J17:J18"/>
    <mergeCell ref="J27:J28"/>
    <mergeCell ref="J29:J30"/>
    <mergeCell ref="J31:J32"/>
  </mergeCells>
  <pageMargins left="0.75" right="0.75" top="0.747916666666667" bottom="0.668055555555556" header="0.511805555555556" footer="0.511805555555556"/>
  <pageSetup paperSize="9" scale="63"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金平区2023年度充（换）电基础设施专项资金分配计划表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2019-03-18T08:19:00Z</dcterms:created>
  <dcterms:modified xsi:type="dcterms:W3CDTF">2025-05-22T11:00:47Z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2052-12.8.2.1114</vt:lpwstr>
  </property>
  <property fmtid="{D5CDD505-2E9C-101B-9397-08002B2CF9AE}" pid="3" name="ICV">
    <vt:lpwstr>A79646E118BA41F58931823D6A60C93B</vt:lpwstr>
  </property>
</Properties>
</file>